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vo\Downloads\"/>
    </mc:Choice>
  </mc:AlternateContent>
  <xr:revisionPtr revIDLastSave="0" documentId="8_{51DAF773-0734-4645-AEA3-1A9F388C0657}" xr6:coauthVersionLast="47" xr6:coauthVersionMax="47" xr10:uidLastSave="{00000000-0000-0000-0000-000000000000}"/>
  <bookViews>
    <workbookView xWindow="28680" yWindow="-225" windowWidth="29040" windowHeight="17640" tabRatio="500" xr2:uid="{00000000-000D-0000-FFFF-FFFF00000000}"/>
  </bookViews>
  <sheets>
    <sheet name="Ženy" sheetId="1" r:id="rId1"/>
  </sheets>
  <definedNames>
    <definedName name="_xlnm._FilterDatabase" localSheetId="0">Ženy!$A$4:$P$45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58" i="1"/>
  <c r="M57" i="1"/>
  <c r="L49" i="1"/>
  <c r="H49" i="1"/>
  <c r="M49" i="1" s="1"/>
  <c r="N49" i="1" s="1"/>
  <c r="N44" i="1"/>
  <c r="L44" i="1"/>
  <c r="H44" i="1"/>
  <c r="M44" i="1" s="1"/>
  <c r="L43" i="1"/>
  <c r="H43" i="1"/>
  <c r="M43" i="1" s="1"/>
  <c r="N43" i="1" s="1"/>
  <c r="L42" i="1"/>
  <c r="H42" i="1"/>
  <c r="M42" i="1" s="1"/>
  <c r="N42" i="1" s="1"/>
  <c r="L41" i="1"/>
  <c r="H41" i="1"/>
  <c r="M41" i="1" s="1"/>
  <c r="N41" i="1" s="1"/>
  <c r="N45" i="1" s="1"/>
  <c r="N62" i="1" s="1"/>
  <c r="L39" i="1"/>
  <c r="M39" i="1" s="1"/>
  <c r="N39" i="1" s="1"/>
  <c r="H39" i="1"/>
  <c r="L38" i="1"/>
  <c r="H38" i="1"/>
  <c r="M38" i="1" s="1"/>
  <c r="N38" i="1" s="1"/>
  <c r="L37" i="1"/>
  <c r="M37" i="1" s="1"/>
  <c r="N37" i="1" s="1"/>
  <c r="H37" i="1"/>
  <c r="L36" i="1"/>
  <c r="M36" i="1" s="1"/>
  <c r="N36" i="1" s="1"/>
  <c r="H36" i="1"/>
  <c r="L34" i="1"/>
  <c r="H34" i="1"/>
  <c r="M34" i="1" s="1"/>
  <c r="N34" i="1" s="1"/>
  <c r="M33" i="1"/>
  <c r="N33" i="1" s="1"/>
  <c r="L33" i="1"/>
  <c r="H33" i="1"/>
  <c r="L32" i="1"/>
  <c r="H32" i="1"/>
  <c r="M32" i="1" s="1"/>
  <c r="N32" i="1" s="1"/>
  <c r="M31" i="1"/>
  <c r="N31" i="1" s="1"/>
  <c r="L31" i="1"/>
  <c r="H31" i="1"/>
  <c r="L29" i="1"/>
  <c r="H29" i="1"/>
  <c r="M29" i="1" s="1"/>
  <c r="N29" i="1" s="1"/>
  <c r="L28" i="1"/>
  <c r="H28" i="1"/>
  <c r="M28" i="1" s="1"/>
  <c r="N28" i="1" s="1"/>
  <c r="L27" i="1"/>
  <c r="H27" i="1"/>
  <c r="M27" i="1" s="1"/>
  <c r="N27" i="1" s="1"/>
  <c r="L26" i="1"/>
  <c r="H26" i="1"/>
  <c r="M26" i="1" s="1"/>
  <c r="N26" i="1" s="1"/>
  <c r="N24" i="1"/>
  <c r="L24" i="1"/>
  <c r="H24" i="1"/>
  <c r="M24" i="1" s="1"/>
  <c r="L23" i="1"/>
  <c r="H23" i="1"/>
  <c r="M23" i="1" s="1"/>
  <c r="N23" i="1" s="1"/>
  <c r="L22" i="1"/>
  <c r="H22" i="1"/>
  <c r="M22" i="1" s="1"/>
  <c r="N22" i="1" s="1"/>
  <c r="L21" i="1"/>
  <c r="H21" i="1"/>
  <c r="M21" i="1" s="1"/>
  <c r="N21" i="1" s="1"/>
  <c r="N25" i="1" s="1"/>
  <c r="N64" i="1" s="1"/>
  <c r="N19" i="1"/>
  <c r="L19" i="1"/>
  <c r="M19" i="1" s="1"/>
  <c r="H19" i="1"/>
  <c r="L18" i="1"/>
  <c r="M18" i="1" s="1"/>
  <c r="N18" i="1" s="1"/>
  <c r="H18" i="1"/>
  <c r="L17" i="1"/>
  <c r="H17" i="1"/>
  <c r="M17" i="1" s="1"/>
  <c r="N17" i="1" s="1"/>
  <c r="L16" i="1"/>
  <c r="M16" i="1" s="1"/>
  <c r="N16" i="1" s="1"/>
  <c r="H16" i="1"/>
  <c r="L14" i="1"/>
  <c r="H14" i="1"/>
  <c r="M14" i="1" s="1"/>
  <c r="N14" i="1" s="1"/>
  <c r="M13" i="1"/>
  <c r="N13" i="1" s="1"/>
  <c r="L13" i="1"/>
  <c r="H13" i="1"/>
  <c r="M12" i="1"/>
  <c r="N12" i="1" s="1"/>
  <c r="L12" i="1"/>
  <c r="H12" i="1"/>
  <c r="L11" i="1"/>
  <c r="H11" i="1"/>
  <c r="M11" i="1" s="1"/>
  <c r="N11" i="1" s="1"/>
  <c r="N15" i="1" s="1"/>
  <c r="N60" i="1" s="1"/>
  <c r="L9" i="1"/>
  <c r="H9" i="1"/>
  <c r="M9" i="1" s="1"/>
  <c r="N9" i="1" s="1"/>
  <c r="L8" i="1"/>
  <c r="H8" i="1"/>
  <c r="M8" i="1" s="1"/>
  <c r="N8" i="1" s="1"/>
  <c r="L7" i="1"/>
  <c r="H7" i="1"/>
  <c r="M7" i="1" s="1"/>
  <c r="N7" i="1" s="1"/>
  <c r="L6" i="1"/>
  <c r="H6" i="1"/>
  <c r="M6" i="1" s="1"/>
  <c r="N6" i="1" s="1"/>
  <c r="N35" i="1" l="1"/>
  <c r="N57" i="1" s="1"/>
  <c r="N30" i="1"/>
  <c r="N61" i="1" s="1"/>
  <c r="N40" i="1"/>
  <c r="N63" i="1" s="1"/>
  <c r="N20" i="1"/>
  <c r="N59" i="1" s="1"/>
  <c r="N10" i="1"/>
  <c r="N58" i="1" s="1"/>
</calcChain>
</file>

<file path=xl/sharedStrings.xml><?xml version="1.0" encoding="utf-8"?>
<sst xmlns="http://schemas.openxmlformats.org/spreadsheetml/2006/main" count="129" uniqueCount="74">
  <si>
    <t>Termín: 6.6.2021</t>
  </si>
  <si>
    <t xml:space="preserve">    Český svaz vzpírání</t>
  </si>
  <si>
    <t xml:space="preserve">  Nový Hrozenkov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</si>
  <si>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</si>
  <si>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</si>
  <si>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</si>
  <si>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</si>
  <si>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</si>
  <si>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</si>
  <si>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</si>
  <si>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</si>
  <si>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</si>
  <si>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</si>
  <si>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</si>
  <si>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</si>
  <si>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</si>
  <si>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Pořadí</t>
  </si>
  <si>
    <t>Sk.</t>
  </si>
  <si>
    <t>Sekaninová Martina</t>
  </si>
  <si>
    <t>CF Destiny Brno</t>
  </si>
  <si>
    <t>Vašíčková Kateřina</t>
  </si>
  <si>
    <t>Králová Tereza</t>
  </si>
  <si>
    <t>Hándlová Veronika</t>
  </si>
  <si>
    <t xml:space="preserve">CF Destiny Brno  </t>
  </si>
  <si>
    <t>x</t>
  </si>
  <si>
    <t>Jánská Kateřina</t>
  </si>
  <si>
    <t>TAK Hellas Brno</t>
  </si>
  <si>
    <t>Bláhová Eva</t>
  </si>
  <si>
    <t>Janíčková Kamila</t>
  </si>
  <si>
    <t>Hayek Zuzana</t>
  </si>
  <si>
    <t>Klabalová Klára</t>
  </si>
  <si>
    <t>TŽ Třinec</t>
  </si>
  <si>
    <t>Klabalová Radka</t>
  </si>
  <si>
    <t>Švaňová Barbora</t>
  </si>
  <si>
    <t>Prokschová Andrea</t>
  </si>
  <si>
    <t>CWG Bohumín</t>
  </si>
  <si>
    <t>Buhlová Renáta</t>
  </si>
  <si>
    <t>Thérová Petra</t>
  </si>
  <si>
    <t>Žůrková Kateřina</t>
  </si>
  <si>
    <t>S. M. Ostrava B</t>
  </si>
  <si>
    <t>Eretová Alice</t>
  </si>
  <si>
    <t>Wolfová Lenka</t>
  </si>
  <si>
    <t>Tomaškovičová Veronika</t>
  </si>
  <si>
    <t>Vybíralová Natálie</t>
  </si>
  <si>
    <t>SKVOZ Horní Suchá</t>
  </si>
  <si>
    <t>Šafratová Vendula</t>
  </si>
  <si>
    <t>Sýkorová Alena</t>
  </si>
  <si>
    <t>Szebestová Valerie</t>
  </si>
  <si>
    <t>Janíčková Iva</t>
  </si>
  <si>
    <t>S. N. Hrozenkov</t>
  </si>
  <si>
    <t>Orságová Petra</t>
  </si>
  <si>
    <t>Labajová Natálie</t>
  </si>
  <si>
    <t>Ježíková Martina</t>
  </si>
  <si>
    <t>Jarošová Kateřina</t>
  </si>
  <si>
    <t>TJ Holešov</t>
  </si>
  <si>
    <t>Režnarová Lucie</t>
  </si>
  <si>
    <t>Pavlíková Adriana</t>
  </si>
  <si>
    <t>MIMO SOUTĚŽ:</t>
  </si>
  <si>
    <t>Trávníková Michaela</t>
  </si>
  <si>
    <t>Rozhodčí: Helena Korytářová, Oldřich Kužílek, Josef Stuchlík, František Zapalač, Jan Juřica, Ivana Tomalová</t>
  </si>
  <si>
    <t>Technický rozhodčí: Ing. Jarmila Kaláčová, Iva Janíčková, Jan Šulák</t>
  </si>
  <si>
    <t xml:space="preserve">Zapisovatel: </t>
  </si>
  <si>
    <t xml:space="preserve">Šafratová 75 kg trh a 91 kg nadhoz český rekord </t>
  </si>
  <si>
    <t>Celkem</t>
  </si>
  <si>
    <t>Šafratová 162 kg  a 166 kg v dvojboji český rekord</t>
  </si>
  <si>
    <t>Body</t>
  </si>
  <si>
    <t>1.</t>
  </si>
  <si>
    <t>2.</t>
  </si>
  <si>
    <t>3.</t>
  </si>
  <si>
    <t>4.</t>
  </si>
  <si>
    <t>5.</t>
  </si>
  <si>
    <t>6.</t>
  </si>
  <si>
    <t>Bez sportovního průkazu, na OP:</t>
  </si>
  <si>
    <t>1.kolo 2.ligy žen 2021 sk.B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</si>
</sst>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#,##0\ _K_č;[Red]\-#,##0\ _K_č"/>
    <numFmt numFmtId="166" formatCode="0.0000"/>
  </numFmts>
  <fonts count="6" x14ac:knownFonts="1"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C9211E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7DEE8"/>
        <bgColor rgb="FF99CCFF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16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4" fontId="0" fillId="0" borderId="0" xfId="0" applyNumberFormat="1" applyFont="1"/>
    <xf numFmtId="2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2" xfId="0" applyNumberFormat="1" applyFont="1" applyBorder="1" applyAlignment="1">
      <alignment horizontal="right"/>
    </xf>
    <xf numFmtId="165" fontId="4" fillId="2" borderId="11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2" borderId="6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4" fillId="3" borderId="14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right"/>
    </xf>
    <xf numFmtId="165" fontId="4" fillId="3" borderId="15" xfId="0" applyNumberFormat="1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66" fontId="3" fillId="3" borderId="16" xfId="0" applyNumberFormat="1" applyFont="1" applyFill="1" applyBorder="1" applyAlignment="1">
      <alignment horizontal="right"/>
    </xf>
    <xf numFmtId="1" fontId="2" fillId="3" borderId="0" xfId="0" applyNumberFormat="1" applyFont="1" applyFill="1"/>
    <xf numFmtId="0" fontId="0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165" fontId="4" fillId="0" borderId="11" xfId="0" applyNumberFormat="1" applyFont="1" applyBorder="1" applyAlignment="1">
      <alignment horizontal="right"/>
    </xf>
    <xf numFmtId="1" fontId="2" fillId="0" borderId="0" xfId="0" applyNumberFormat="1" applyFont="1"/>
    <xf numFmtId="2" fontId="4" fillId="3" borderId="6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65" fontId="4" fillId="4" borderId="12" xfId="0" applyNumberFormat="1" applyFont="1" applyFill="1" applyBorder="1" applyAlignment="1">
      <alignment horizontal="right"/>
    </xf>
    <xf numFmtId="166" fontId="4" fillId="4" borderId="13" xfId="0" applyNumberFormat="1" applyFont="1" applyFill="1" applyBorder="1" applyAlignment="1">
      <alignment horizontal="right"/>
    </xf>
    <xf numFmtId="0" fontId="0" fillId="4" borderId="0" xfId="0" applyFill="1"/>
    <xf numFmtId="165" fontId="4" fillId="4" borderId="11" xfId="0" applyNumberFormat="1" applyFont="1" applyFill="1" applyBorder="1" applyAlignment="1">
      <alignment horizontal="right"/>
    </xf>
    <xf numFmtId="2" fontId="4" fillId="4" borderId="17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4" fillId="4" borderId="17" xfId="0" applyNumberFormat="1" applyFont="1" applyFill="1" applyBorder="1" applyAlignment="1">
      <alignment horizontal="right"/>
    </xf>
    <xf numFmtId="165" fontId="4" fillId="4" borderId="18" xfId="0" applyNumberFormat="1" applyFont="1" applyFill="1" applyBorder="1" applyAlignment="1">
      <alignment horizontal="right"/>
    </xf>
    <xf numFmtId="165" fontId="4" fillId="2" borderId="17" xfId="0" applyNumberFormat="1" applyFont="1" applyFill="1" applyBorder="1" applyAlignment="1">
      <alignment horizontal="right"/>
    </xf>
    <xf numFmtId="1" fontId="3" fillId="4" borderId="19" xfId="0" applyNumberFormat="1" applyFont="1" applyFill="1" applyBorder="1" applyAlignment="1">
      <alignment horizontal="center"/>
    </xf>
    <xf numFmtId="165" fontId="4" fillId="2" borderId="18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right"/>
    </xf>
    <xf numFmtId="0" fontId="0" fillId="3" borderId="6" xfId="0" applyFill="1" applyBorder="1"/>
    <xf numFmtId="0" fontId="3" fillId="3" borderId="18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165" fontId="4" fillId="3" borderId="17" xfId="0" applyNumberFormat="1" applyFont="1" applyFill="1" applyBorder="1" applyAlignment="1">
      <alignment horizontal="right"/>
    </xf>
    <xf numFmtId="165" fontId="4" fillId="3" borderId="18" xfId="0" applyNumberFormat="1" applyFont="1" applyFill="1" applyBorder="1" applyAlignment="1">
      <alignment horizontal="right"/>
    </xf>
    <xf numFmtId="1" fontId="3" fillId="3" borderId="18" xfId="0" applyNumberFormat="1" applyFont="1" applyFill="1" applyBorder="1" applyAlignment="1">
      <alignment horizontal="center"/>
    </xf>
    <xf numFmtId="165" fontId="4" fillId="3" borderId="19" xfId="0" applyNumberFormat="1" applyFont="1" applyFill="1" applyBorder="1" applyAlignment="1">
      <alignment horizontal="right"/>
    </xf>
    <xf numFmtId="165" fontId="4" fillId="3" borderId="20" xfId="0" applyNumberFormat="1" applyFont="1" applyFill="1" applyBorder="1" applyAlignment="1">
      <alignment horizontal="right"/>
    </xf>
    <xf numFmtId="1" fontId="4" fillId="3" borderId="20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165" fontId="4" fillId="2" borderId="21" xfId="0" applyNumberFormat="1" applyFont="1" applyFill="1" applyBorder="1" applyAlignment="1">
      <alignment horizontal="right"/>
    </xf>
    <xf numFmtId="165" fontId="4" fillId="2" borderId="22" xfId="0" applyNumberFormat="1" applyFont="1" applyFill="1" applyBorder="1" applyAlignment="1">
      <alignment horizontal="right"/>
    </xf>
    <xf numFmtId="165" fontId="4" fillId="4" borderId="16" xfId="0" applyNumberFormat="1" applyFont="1" applyFill="1" applyBorder="1" applyAlignment="1">
      <alignment horizontal="right"/>
    </xf>
    <xf numFmtId="2" fontId="0" fillId="0" borderId="17" xfId="0" applyNumberFormat="1" applyBorder="1"/>
    <xf numFmtId="0" fontId="0" fillId="0" borderId="18" xfId="0" applyFont="1" applyBorder="1"/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2" borderId="17" xfId="0" applyNumberFormat="1" applyFill="1" applyBorder="1" applyAlignment="1">
      <alignment horizontal="right"/>
    </xf>
    <xf numFmtId="165" fontId="4" fillId="4" borderId="20" xfId="0" applyNumberFormat="1" applyFont="1" applyFill="1" applyBorder="1" applyAlignment="1">
      <alignment horizontal="right"/>
    </xf>
    <xf numFmtId="165" fontId="0" fillId="2" borderId="21" xfId="0" applyNumberFormat="1" applyFill="1" applyBorder="1" applyAlignment="1">
      <alignment horizontal="right"/>
    </xf>
    <xf numFmtId="165" fontId="4" fillId="2" borderId="23" xfId="0" applyNumberFormat="1" applyFont="1" applyFill="1" applyBorder="1" applyAlignment="1">
      <alignment horizontal="right"/>
    </xf>
    <xf numFmtId="165" fontId="0" fillId="2" borderId="18" xfId="0" applyNumberFormat="1" applyFill="1" applyBorder="1" applyAlignment="1">
      <alignment horizontal="right"/>
    </xf>
    <xf numFmtId="165" fontId="0" fillId="2" borderId="23" xfId="0" applyNumberFormat="1" applyFill="1" applyBorder="1" applyAlignment="1">
      <alignment horizontal="right"/>
    </xf>
    <xf numFmtId="0" fontId="0" fillId="0" borderId="17" xfId="0" applyBorder="1"/>
    <xf numFmtId="165" fontId="0" fillId="0" borderId="17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3" borderId="24" xfId="0" applyFill="1" applyBorder="1"/>
    <xf numFmtId="0" fontId="2" fillId="3" borderId="25" xfId="0" applyFont="1" applyFill="1" applyBorder="1"/>
    <xf numFmtId="0" fontId="0" fillId="3" borderId="25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/>
    <xf numFmtId="166" fontId="3" fillId="3" borderId="28" xfId="0" applyNumberFormat="1" applyFont="1" applyFill="1" applyBorder="1" applyAlignment="1">
      <alignment horizontal="right"/>
    </xf>
    <xf numFmtId="0" fontId="0" fillId="0" borderId="24" xfId="0" applyBorder="1"/>
    <xf numFmtId="0" fontId="2" fillId="0" borderId="25" xfId="0" applyFont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166" fontId="3" fillId="0" borderId="28" xfId="0" applyNumberFormat="1" applyFont="1" applyBorder="1" applyAlignment="1">
      <alignment horizontal="right"/>
    </xf>
    <xf numFmtId="1" fontId="2" fillId="0" borderId="0" xfId="0" applyNumberFormat="1" applyFo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166" fontId="3" fillId="0" borderId="0" xfId="0" applyNumberFormat="1" applyFont="1" applyBorder="1" applyAlignment="1">
      <alignment horizontal="right"/>
    </xf>
    <xf numFmtId="0" fontId="2" fillId="0" borderId="6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6" fontId="4" fillId="4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0" xfId="0" applyAlignment="1"/>
    <xf numFmtId="0" fontId="0" fillId="5" borderId="0" xfId="0" applyFill="1" applyAlignment="1">
      <alignment horizontal="right"/>
    </xf>
    <xf numFmtId="0" fontId="0" fillId="5" borderId="0" xfId="0" applyFill="1"/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ální" xfId="0" builtinId="0"/>
  </cellStyles>
  <dxfs count="1">
    <dxf>
      <font>
        <sz val="10"/>
        <color rgb="FF9C0006"/>
        <name val="Arial"/>
        <family val="2"/>
        <charset val="238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0"/>
  <sheetViews>
    <sheetView tabSelected="1" zoomScale="120" zoomScaleNormal="120" workbookViewId="0">
      <selection sqref="A1:N1"/>
    </sheetView>
  </sheetViews>
  <sheetFormatPr defaultColWidth="8.7109375" defaultRowHeight="12.75" x14ac:dyDescent="0.2"/>
  <cols>
    <col min="1" max="1" width="7.28515625" customWidth="1"/>
    <col min="2" max="2" width="19.140625" customWidth="1"/>
    <col min="3" max="3" width="7.7109375" customWidth="1"/>
    <col min="4" max="4" width="17.42578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0.7109375" style="10" customWidth="1"/>
  </cols>
  <sheetData>
    <row r="1" spans="1:16" ht="27.75" x14ac:dyDescent="0.2">
      <c r="A1" s="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/>
    </row>
    <row r="2" spans="1:16" ht="15.75" customHeight="1" x14ac:dyDescent="0.2">
      <c r="A2" s="8" t="s">
        <v>0</v>
      </c>
      <c r="B2" s="8"/>
      <c r="C2" s="7" t="s">
        <v>1</v>
      </c>
      <c r="D2" s="7"/>
      <c r="E2" s="7"/>
      <c r="F2" s="7"/>
      <c r="G2" s="7"/>
      <c r="H2" s="7"/>
      <c r="I2" s="7"/>
      <c r="J2" s="7"/>
      <c r="K2" s="7"/>
      <c r="L2" s="7" t="s">
        <v>2</v>
      </c>
      <c r="M2" s="7"/>
      <c r="N2" s="7"/>
      <c r="O2"/>
    </row>
    <row r="3" spans="1:16" ht="9.75" customHeight="1" x14ac:dyDescent="0.2">
      <c r="O3"/>
    </row>
    <row r="4" spans="1:16" x14ac:dyDescent="0.2">
      <c r="A4" s="11" t="s">
        <v>3</v>
      </c>
      <c r="B4" s="12" t="s">
        <v>4</v>
      </c>
      <c r="C4" s="11" t="s">
        <v>5</v>
      </c>
      <c r="D4" s="13" t="s">
        <v>6</v>
      </c>
      <c r="E4" s="6" t="s">
        <v>7</v>
      </c>
      <c r="F4" s="6"/>
      <c r="G4" s="6"/>
      <c r="H4" s="6"/>
      <c r="I4" s="6" t="s">
        <v>8</v>
      </c>
      <c r="J4" s="6"/>
      <c r="K4" s="6"/>
      <c r="L4" s="6"/>
      <c r="M4" s="14" t="s">
        <v>9</v>
      </c>
      <c r="N4" s="12" t="s">
        <v>10</v>
      </c>
      <c r="O4"/>
      <c r="P4" s="15"/>
    </row>
    <row r="5" spans="1:16" x14ac:dyDescent="0.2">
      <c r="A5" s="16"/>
      <c r="B5" s="17"/>
      <c r="C5" s="18" t="s">
        <v>11</v>
      </c>
      <c r="D5" s="17"/>
      <c r="E5" s="19" t="s">
        <v>12</v>
      </c>
      <c r="F5" s="12" t="s">
        <v>13</v>
      </c>
      <c r="G5" s="20" t="s">
        <v>14</v>
      </c>
      <c r="H5" s="12" t="s">
        <v>15</v>
      </c>
      <c r="I5" s="20" t="s">
        <v>12</v>
      </c>
      <c r="J5" s="12" t="s">
        <v>13</v>
      </c>
      <c r="K5" s="20" t="s">
        <v>14</v>
      </c>
      <c r="L5" s="12" t="s">
        <v>15</v>
      </c>
      <c r="M5" s="21"/>
      <c r="N5" s="17"/>
      <c r="O5" s="22" t="s">
        <v>16</v>
      </c>
      <c r="P5" s="15" t="s">
        <v>17</v>
      </c>
    </row>
    <row r="6" spans="1:16" x14ac:dyDescent="0.2">
      <c r="A6" s="23">
        <v>65</v>
      </c>
      <c r="B6" s="24" t="s">
        <v>18</v>
      </c>
      <c r="C6" s="25">
        <v>1988</v>
      </c>
      <c r="D6" s="26" t="s">
        <v>19</v>
      </c>
      <c r="E6" s="27">
        <v>50</v>
      </c>
      <c r="F6" s="28">
        <v>53</v>
      </c>
      <c r="G6" s="27">
        <v>55</v>
      </c>
      <c r="H6" s="29">
        <f>IF(MAX(E6:G6)&lt;0,0,MAX(E6:G6))</f>
        <v>55</v>
      </c>
      <c r="I6" s="27">
        <v>70</v>
      </c>
      <c r="J6" s="28">
        <v>73</v>
      </c>
      <c r="K6" s="27">
        <v>76</v>
      </c>
      <c r="L6" s="29">
        <f>IF(MAX(I6:K6)&lt;0,0,MAX(I6:K6))</f>
        <v>76</v>
      </c>
      <c r="M6" s="30">
        <f>SUM(H6,L6)</f>
        <v>131</v>
      </c>
      <c r="N6" s="31">
        <f>IF(ISNUMBER(A6), (IF(153.655&lt; A6,M6, TRUNC(10^(0.783497476*((LOG((A6/153.655)/LOG(10))*(LOG((A6/153.655)/LOG(10)))))),4)*M6)), 0)</f>
        <v>168.51839999999999</v>
      </c>
      <c r="O6"/>
      <c r="P6">
        <v>1</v>
      </c>
    </row>
    <row r="7" spans="1:16" x14ac:dyDescent="0.2">
      <c r="A7" s="32">
        <v>64.099999999999994</v>
      </c>
      <c r="B7" s="33" t="s">
        <v>20</v>
      </c>
      <c r="C7" s="34">
        <v>1994</v>
      </c>
      <c r="D7" s="35" t="s">
        <v>19</v>
      </c>
      <c r="E7" s="36">
        <v>-50</v>
      </c>
      <c r="F7" s="37">
        <v>53</v>
      </c>
      <c r="G7" s="38">
        <v>57</v>
      </c>
      <c r="H7" s="39">
        <f>IF(MAX(E7:G7)&lt;0,0,MAX(E7:G7))</f>
        <v>57</v>
      </c>
      <c r="I7" s="38">
        <v>73</v>
      </c>
      <c r="J7" s="37">
        <v>76</v>
      </c>
      <c r="K7" s="38">
        <v>80</v>
      </c>
      <c r="L7" s="39">
        <f>IF(MAX(I7:K7)&lt;0,0,MAX(I7:K7))</f>
        <v>80</v>
      </c>
      <c r="M7" s="40">
        <f>SUM(H7,L7)</f>
        <v>137</v>
      </c>
      <c r="N7" s="41">
        <f>IF(ISNUMBER(A7), (IF(153.655&lt; A7,M7, TRUNC(10^(0.783497476*((LOG((A7/153.655)/LOG(10))*(LOG((A7/153.655)/LOG(10)))))),4)*M7)), 0)</f>
        <v>177.68899999999999</v>
      </c>
      <c r="O7"/>
      <c r="P7">
        <v>1</v>
      </c>
    </row>
    <row r="8" spans="1:16" x14ac:dyDescent="0.2">
      <c r="A8" s="42">
        <v>98.6</v>
      </c>
      <c r="B8" s="43" t="s">
        <v>21</v>
      </c>
      <c r="C8" s="44">
        <v>1989</v>
      </c>
      <c r="D8" s="45" t="s">
        <v>19</v>
      </c>
      <c r="E8" s="46">
        <v>78</v>
      </c>
      <c r="F8" s="47">
        <v>82</v>
      </c>
      <c r="G8" s="48">
        <v>-86</v>
      </c>
      <c r="H8" s="49">
        <f>IF(MAX(E8:G8)&lt;0,0,MAX(E8:G8))</f>
        <v>82</v>
      </c>
      <c r="I8" s="46">
        <v>101</v>
      </c>
      <c r="J8" s="50">
        <v>-106</v>
      </c>
      <c r="K8" s="48">
        <v>-108</v>
      </c>
      <c r="L8" s="49">
        <f>IF(MAX(I8:K8)&lt;0,0,MAX(I8:K8))</f>
        <v>101</v>
      </c>
      <c r="M8" s="51">
        <f>SUM(H8,L8)</f>
        <v>183</v>
      </c>
      <c r="N8" s="41">
        <f>IF(ISNUMBER(A8), (IF(153.655&lt; A8,M8, TRUNC(10^(0.783497476*((LOG((A8/153.655)/LOG(10))*(LOG((A8/153.655)/LOG(10)))))),4)*M8)), 0)</f>
        <v>195.66359999999997</v>
      </c>
      <c r="O8"/>
      <c r="P8">
        <v>2</v>
      </c>
    </row>
    <row r="9" spans="1:16" x14ac:dyDescent="0.2">
      <c r="A9" s="42">
        <v>57.4</v>
      </c>
      <c r="B9" s="43" t="s">
        <v>22</v>
      </c>
      <c r="C9" s="44">
        <v>1998</v>
      </c>
      <c r="D9" s="45" t="s">
        <v>19</v>
      </c>
      <c r="E9" s="48">
        <v>-58</v>
      </c>
      <c r="F9" s="50">
        <v>-58</v>
      </c>
      <c r="G9" s="46">
        <v>58</v>
      </c>
      <c r="H9" s="49">
        <f>IF(MAX(E9:G9)&lt;0,0,MAX(E9:G9))</f>
        <v>58</v>
      </c>
      <c r="I9" s="46">
        <v>70</v>
      </c>
      <c r="J9" s="50">
        <v>-73</v>
      </c>
      <c r="K9" s="48">
        <v>-73</v>
      </c>
      <c r="L9" s="49">
        <f>IF(MAX(I9:K9)&lt;0,0,MAX(I9:K9))</f>
        <v>70</v>
      </c>
      <c r="M9" s="51">
        <f>SUM(H9,L9)</f>
        <v>128</v>
      </c>
      <c r="N9" s="41">
        <f>IF(ISNUMBER(A9), (IF(153.655&lt; A9,M9, TRUNC(10^(0.783497476*((LOG((A9/153.655)/LOG(10))*(LOG((A9/153.655)/LOG(10)))))),4)*M9)), 0)</f>
        <v>178.0224</v>
      </c>
      <c r="O9"/>
      <c r="P9" s="52">
        <v>3</v>
      </c>
    </row>
    <row r="10" spans="1:16" x14ac:dyDescent="0.2">
      <c r="A10" s="53"/>
      <c r="B10" s="54" t="s">
        <v>23</v>
      </c>
      <c r="C10" s="55"/>
      <c r="D10" s="56"/>
      <c r="E10" s="57"/>
      <c r="F10" s="58"/>
      <c r="G10" s="57"/>
      <c r="H10" s="59"/>
      <c r="I10" s="57"/>
      <c r="J10" s="58"/>
      <c r="K10" s="57"/>
      <c r="L10" s="59"/>
      <c r="M10" s="60"/>
      <c r="N10" s="61">
        <f>SUM(N6:N9)-MIN(N6:N9)</f>
        <v>551.375</v>
      </c>
      <c r="O10" s="62">
        <v>2</v>
      </c>
      <c r="P10" s="63" t="s">
        <v>24</v>
      </c>
    </row>
    <row r="11" spans="1:16" x14ac:dyDescent="0.2">
      <c r="A11" s="32">
        <v>63.3</v>
      </c>
      <c r="B11" s="33" t="s">
        <v>25</v>
      </c>
      <c r="C11" s="34">
        <v>2003</v>
      </c>
      <c r="D11" s="35" t="s">
        <v>26</v>
      </c>
      <c r="E11" s="38">
        <v>48</v>
      </c>
      <c r="F11" s="37">
        <v>51</v>
      </c>
      <c r="G11" s="36">
        <v>-55</v>
      </c>
      <c r="H11" s="39">
        <f>IF(MAX(E11:G11)&lt;0,0,MAX(E11:G11))</f>
        <v>51</v>
      </c>
      <c r="I11" s="38">
        <v>60</v>
      </c>
      <c r="J11" s="37">
        <v>63</v>
      </c>
      <c r="K11" s="36">
        <v>-66</v>
      </c>
      <c r="L11" s="39">
        <f>IF(MAX(I11:K11)&lt;0,0,MAX(I11:K11))</f>
        <v>63</v>
      </c>
      <c r="M11" s="40">
        <f>SUM(H11,L11)</f>
        <v>114</v>
      </c>
      <c r="N11" s="41">
        <f>IF(ISNUMBER(A11), (IF(153.655&lt; A11,M11, TRUNC(10^(0.783497476*((LOG((A11/153.655)/LOG(10))*(LOG((A11/153.655)/LOG(10)))))),4)*M11)), 0)</f>
        <v>148.9752</v>
      </c>
      <c r="O11" s="64"/>
      <c r="P11">
        <v>1</v>
      </c>
    </row>
    <row r="12" spans="1:16" x14ac:dyDescent="0.2">
      <c r="A12" s="32">
        <v>53.1</v>
      </c>
      <c r="B12" s="33" t="s">
        <v>27</v>
      </c>
      <c r="C12" s="34">
        <v>1991</v>
      </c>
      <c r="D12" s="35" t="s">
        <v>26</v>
      </c>
      <c r="E12" s="38">
        <v>52</v>
      </c>
      <c r="F12" s="37">
        <v>54</v>
      </c>
      <c r="G12" s="36">
        <v>-56</v>
      </c>
      <c r="H12" s="39">
        <f>IF(MAX(E12:G12)&lt;0,0,MAX(E12:G12))</f>
        <v>54</v>
      </c>
      <c r="I12" s="38">
        <v>63</v>
      </c>
      <c r="J12" s="37">
        <v>66</v>
      </c>
      <c r="K12" s="38">
        <v>68</v>
      </c>
      <c r="L12" s="39">
        <f>IF(MAX(I12:K12)&lt;0,0,MAX(I12:K12))</f>
        <v>68</v>
      </c>
      <c r="M12" s="40">
        <f>SUM(H12,L12)</f>
        <v>122</v>
      </c>
      <c r="N12" s="41">
        <f>IF(ISNUMBER(A12), (IF(153.655&lt; A12,M12, TRUNC(10^(0.783497476*((LOG((A12/153.655)/LOG(10))*(LOG((A12/153.655)/LOG(10)))))),4)*M12)), 0)</f>
        <v>179.1326</v>
      </c>
      <c r="O12" s="64"/>
      <c r="P12">
        <v>1</v>
      </c>
    </row>
    <row r="13" spans="1:16" x14ac:dyDescent="0.2">
      <c r="A13" s="42">
        <v>62.9</v>
      </c>
      <c r="B13" s="43" t="s">
        <v>28</v>
      </c>
      <c r="C13" s="44">
        <v>1991</v>
      </c>
      <c r="D13" s="45" t="s">
        <v>26</v>
      </c>
      <c r="E13" s="46">
        <v>42</v>
      </c>
      <c r="F13" s="47">
        <v>44</v>
      </c>
      <c r="G13" s="48">
        <v>-46</v>
      </c>
      <c r="H13" s="49">
        <f>IF(MAX(E13:G13)&lt;0,0,MAX(E13:G13))</f>
        <v>44</v>
      </c>
      <c r="I13" s="46">
        <v>50</v>
      </c>
      <c r="J13" s="47">
        <v>53</v>
      </c>
      <c r="K13" s="48">
        <v>-55</v>
      </c>
      <c r="L13" s="49">
        <f>IF(MAX(I13:K13)&lt;0,0,MAX(I13:K13))</f>
        <v>53</v>
      </c>
      <c r="M13" s="51">
        <f>SUM(H13,L13)</f>
        <v>97</v>
      </c>
      <c r="N13" s="41">
        <f>IF(ISNUMBER(A13), (IF(153.655&lt; A13,M13, TRUNC(10^(0.783497476*((LOG((A13/153.655)/LOG(10))*(LOG((A13/153.655)/LOG(10)))))),4)*M13)), 0)</f>
        <v>127.24460000000001</v>
      </c>
      <c r="O13" s="65"/>
      <c r="P13">
        <v>2</v>
      </c>
    </row>
    <row r="14" spans="1:16" x14ac:dyDescent="0.2">
      <c r="A14" s="42">
        <v>57.9</v>
      </c>
      <c r="B14" s="43" t="s">
        <v>29</v>
      </c>
      <c r="C14" s="44">
        <v>1986</v>
      </c>
      <c r="D14" s="45" t="s">
        <v>26</v>
      </c>
      <c r="E14" s="46">
        <v>56</v>
      </c>
      <c r="F14" s="50">
        <v>-59</v>
      </c>
      <c r="G14" s="48">
        <v>-59</v>
      </c>
      <c r="H14" s="49">
        <f>IF(MAX(E14:G14)&lt;0,0,MAX(E14:G14))</f>
        <v>56</v>
      </c>
      <c r="I14" s="46">
        <v>71</v>
      </c>
      <c r="J14" s="47">
        <v>74</v>
      </c>
      <c r="K14" s="48">
        <v>-76</v>
      </c>
      <c r="L14" s="49">
        <f>IF(MAX(I14:K14)&lt;0,0,MAX(I14:K14))</f>
        <v>74</v>
      </c>
      <c r="M14" s="51">
        <f>SUM(H14,L14)</f>
        <v>130</v>
      </c>
      <c r="N14" s="41">
        <f>IF(ISNUMBER(A14), (IF(153.655&lt; A14,M14, TRUNC(10^(0.783497476*((LOG((A14/153.655)/LOG(10))*(LOG((A14/153.655)/LOG(10)))))),4)*M14)), 0)</f>
        <v>179.76400000000001</v>
      </c>
      <c r="O14" s="65"/>
      <c r="P14" s="63">
        <v>3</v>
      </c>
    </row>
    <row r="15" spans="1:16" x14ac:dyDescent="0.2">
      <c r="A15" s="53"/>
      <c r="B15" s="54" t="s">
        <v>26</v>
      </c>
      <c r="C15" s="55"/>
      <c r="D15" s="56"/>
      <c r="E15" s="57"/>
      <c r="F15" s="58"/>
      <c r="G15" s="57"/>
      <c r="H15" s="59"/>
      <c r="I15" s="57"/>
      <c r="J15" s="58"/>
      <c r="K15" s="57"/>
      <c r="L15" s="59"/>
      <c r="M15" s="60"/>
      <c r="N15" s="61">
        <f>SUM(N11:N14)-MIN(N11:N14)</f>
        <v>507.87180000000001</v>
      </c>
      <c r="O15" s="62">
        <v>4</v>
      </c>
      <c r="P15" s="63" t="s">
        <v>24</v>
      </c>
    </row>
    <row r="16" spans="1:16" x14ac:dyDescent="0.2">
      <c r="A16" s="32">
        <v>61.6</v>
      </c>
      <c r="B16" s="33" t="s">
        <v>30</v>
      </c>
      <c r="C16" s="34">
        <v>2003</v>
      </c>
      <c r="D16" s="35" t="s">
        <v>31</v>
      </c>
      <c r="E16" s="38">
        <v>62</v>
      </c>
      <c r="F16" s="66">
        <v>-65</v>
      </c>
      <c r="G16" s="38">
        <v>66</v>
      </c>
      <c r="H16" s="39">
        <f>IF(MAX(E16:G16)&lt;0,0,MAX(E16:G16))</f>
        <v>66</v>
      </c>
      <c r="I16" s="38">
        <v>72</v>
      </c>
      <c r="J16" s="37">
        <v>76</v>
      </c>
      <c r="K16" s="38">
        <v>78</v>
      </c>
      <c r="L16" s="39">
        <f>IF(MAX(I16:K16)&lt;0,0,MAX(I16:K16))</f>
        <v>78</v>
      </c>
      <c r="M16" s="40">
        <f>SUM(H16,L16)</f>
        <v>144</v>
      </c>
      <c r="N16" s="41">
        <f>IF(ISNUMBER(A16), (IF(153.655&lt; A16,M16, TRUNC(10^(0.783497476*((LOG((A16/153.655)/LOG(10))*(LOG((A16/153.655)/LOG(10)))))),4)*M16)), 0)</f>
        <v>191.34719999999999</v>
      </c>
      <c r="O16" s="64"/>
      <c r="P16">
        <v>1</v>
      </c>
    </row>
    <row r="17" spans="1:16" x14ac:dyDescent="0.2">
      <c r="A17" s="42">
        <v>53.3</v>
      </c>
      <c r="B17" s="43" t="s">
        <v>32</v>
      </c>
      <c r="C17" s="44">
        <v>2006</v>
      </c>
      <c r="D17" s="45" t="s">
        <v>31</v>
      </c>
      <c r="E17" s="46">
        <v>44</v>
      </c>
      <c r="F17" s="47">
        <v>47</v>
      </c>
      <c r="G17" s="46">
        <v>48</v>
      </c>
      <c r="H17" s="49">
        <f>IF(MAX(E17:G17)&lt;0,0,MAX(E17:G17))</f>
        <v>48</v>
      </c>
      <c r="I17" s="46">
        <v>57</v>
      </c>
      <c r="J17" s="47">
        <v>60</v>
      </c>
      <c r="K17" s="46">
        <v>62</v>
      </c>
      <c r="L17" s="49">
        <f>IF(MAX(I17:K17)&lt;0,0,MAX(I17:K17))</f>
        <v>62</v>
      </c>
      <c r="M17" s="51">
        <f>SUM(H17,L17)</f>
        <v>110</v>
      </c>
      <c r="N17" s="41">
        <f>IF(ISNUMBER(A17), (IF(153.655&lt; A17,M17, TRUNC(10^(0.783497476*((LOG((A17/153.655)/LOG(10))*(LOG((A17/153.655)/LOG(10)))))),4)*M17)), 0)</f>
        <v>161.07299999999998</v>
      </c>
      <c r="O17" s="64"/>
      <c r="P17">
        <v>2</v>
      </c>
    </row>
    <row r="18" spans="1:16" x14ac:dyDescent="0.2">
      <c r="A18" s="42">
        <v>57.2</v>
      </c>
      <c r="B18" s="43" t="s">
        <v>33</v>
      </c>
      <c r="C18" s="44">
        <v>2003</v>
      </c>
      <c r="D18" s="45" t="s">
        <v>31</v>
      </c>
      <c r="E18" s="46">
        <v>48</v>
      </c>
      <c r="F18" s="47">
        <v>53</v>
      </c>
      <c r="G18" s="48">
        <v>-57</v>
      </c>
      <c r="H18" s="49">
        <f>IF(MAX(E18:G18)&lt;0,0,MAX(E18:G18))</f>
        <v>53</v>
      </c>
      <c r="I18" s="46">
        <v>71</v>
      </c>
      <c r="J18" s="47">
        <v>75</v>
      </c>
      <c r="K18" s="48">
        <v>-78</v>
      </c>
      <c r="L18" s="49">
        <f>IF(MAX(I18:K18)&lt;0,0,MAX(I18:K18))</f>
        <v>75</v>
      </c>
      <c r="M18" s="51">
        <f>SUM(H18,L18)</f>
        <v>128</v>
      </c>
      <c r="N18" s="41">
        <f>IF(ISNUMBER(A18), (IF(153.655&lt; A18,M18, TRUNC(10^(0.783497476*((LOG((A18/153.655)/LOG(10))*(LOG((A18/153.655)/LOG(10)))))),4)*M18)), 0)</f>
        <v>178.44479999999999</v>
      </c>
      <c r="O18" s="65"/>
      <c r="P18" s="52">
        <v>3</v>
      </c>
    </row>
    <row r="19" spans="1:16" x14ac:dyDescent="0.2">
      <c r="A19" s="42"/>
      <c r="B19" s="43"/>
      <c r="C19" s="44"/>
      <c r="D19" s="45"/>
      <c r="E19" s="48"/>
      <c r="F19" s="50"/>
      <c r="G19" s="48"/>
      <c r="H19" s="49">
        <f>IF(MAX(E19:G19)&lt;0,0,MAX(E19:G19))</f>
        <v>0</v>
      </c>
      <c r="I19" s="48"/>
      <c r="J19" s="50"/>
      <c r="K19" s="48"/>
      <c r="L19" s="49">
        <f>IF(MAX(I19:K19)&lt;0,0,MAX(I19:K19))</f>
        <v>0</v>
      </c>
      <c r="M19" s="51">
        <f>SUM(H19,L19)</f>
        <v>0</v>
      </c>
      <c r="N19" s="41">
        <f>IF(ISNUMBER(A19), (IF(153.655&lt; A19,M19, TRUNC(10^(0.783497476*((LOG((A19/153.655)/LOG(10))*(LOG((A19/153.655)/LOG(10)))))),4)*M19)), 0)</f>
        <v>0</v>
      </c>
      <c r="O19" s="65"/>
    </row>
    <row r="20" spans="1:16" x14ac:dyDescent="0.2">
      <c r="A20" s="53"/>
      <c r="B20" s="54" t="s">
        <v>31</v>
      </c>
      <c r="C20" s="55"/>
      <c r="D20" s="56"/>
      <c r="E20" s="57"/>
      <c r="F20" s="58"/>
      <c r="G20" s="57"/>
      <c r="H20" s="59"/>
      <c r="I20" s="57"/>
      <c r="J20" s="58"/>
      <c r="K20" s="57"/>
      <c r="L20" s="59"/>
      <c r="M20" s="60"/>
      <c r="N20" s="61">
        <f>SUM(N16:N19)-MIN(N16:N19)</f>
        <v>530.86500000000001</v>
      </c>
      <c r="O20" s="62">
        <v>3</v>
      </c>
      <c r="P20" s="52" t="s">
        <v>24</v>
      </c>
    </row>
    <row r="21" spans="1:16" x14ac:dyDescent="0.2">
      <c r="A21" s="32">
        <v>51.6</v>
      </c>
      <c r="B21" s="33" t="s">
        <v>34</v>
      </c>
      <c r="C21" s="34">
        <v>1994</v>
      </c>
      <c r="D21" s="35" t="s">
        <v>35</v>
      </c>
      <c r="E21" s="38">
        <v>36</v>
      </c>
      <c r="F21" s="37">
        <v>37</v>
      </c>
      <c r="G21" s="38">
        <v>38</v>
      </c>
      <c r="H21" s="39">
        <f>IF(MAX(E21:G21)&lt;0,0,MAX(E21:G21))</f>
        <v>38</v>
      </c>
      <c r="I21" s="38">
        <v>45</v>
      </c>
      <c r="J21" s="37">
        <v>50</v>
      </c>
      <c r="K21" s="38">
        <v>53</v>
      </c>
      <c r="L21" s="39">
        <f>IF(MAX(I21:K21)&lt;0,0,MAX(I21:K21))</f>
        <v>53</v>
      </c>
      <c r="M21" s="40">
        <f>SUM(H21,L21)</f>
        <v>91</v>
      </c>
      <c r="N21" s="41">
        <f>IF(ISNUMBER(A21), (IF(153.655&lt; A21,M21, TRUNC(10^(0.783497476*((LOG((A21/153.655)/LOG(10))*(LOG((A21/153.655)/LOG(10)))))),4)*M21)), 0)</f>
        <v>136.4545</v>
      </c>
      <c r="O21" s="64"/>
      <c r="P21">
        <v>1</v>
      </c>
    </row>
    <row r="22" spans="1:16" ht="12.75" customHeight="1" x14ac:dyDescent="0.2">
      <c r="A22" s="42">
        <v>58.6</v>
      </c>
      <c r="B22" s="43" t="s">
        <v>36</v>
      </c>
      <c r="C22" s="44">
        <v>1988</v>
      </c>
      <c r="D22" s="45" t="s">
        <v>35</v>
      </c>
      <c r="E22" s="46">
        <v>44</v>
      </c>
      <c r="F22" s="47">
        <v>46</v>
      </c>
      <c r="G22" s="46">
        <v>48</v>
      </c>
      <c r="H22" s="49">
        <f>IF(MAX(E22:G22)&lt;0,0,MAX(E22:G22))</f>
        <v>48</v>
      </c>
      <c r="I22" s="46">
        <v>61</v>
      </c>
      <c r="J22" s="47">
        <v>65</v>
      </c>
      <c r="K22" s="48">
        <v>-67</v>
      </c>
      <c r="L22" s="49">
        <f>IF(MAX(I22:K22)&lt;0,0,MAX(I22:K22))</f>
        <v>65</v>
      </c>
      <c r="M22" s="51">
        <f>SUM(H22,L22)</f>
        <v>113</v>
      </c>
      <c r="N22" s="41">
        <f>IF(ISNUMBER(A22), (IF(153.655&lt; A22,M22, TRUNC(10^(0.783497476*((LOG((A22/153.655)/LOG(10))*(LOG((A22/153.655)/LOG(10)))))),4)*M22)), 0)</f>
        <v>155.01339999999999</v>
      </c>
      <c r="O22" s="64"/>
      <c r="P22">
        <v>2</v>
      </c>
    </row>
    <row r="23" spans="1:16" ht="12" customHeight="1" x14ac:dyDescent="0.2">
      <c r="A23" s="42">
        <v>71.900000000000006</v>
      </c>
      <c r="B23" s="43" t="s">
        <v>37</v>
      </c>
      <c r="C23" s="44">
        <v>1984</v>
      </c>
      <c r="D23" s="45" t="s">
        <v>35</v>
      </c>
      <c r="E23" s="46">
        <v>48</v>
      </c>
      <c r="F23" s="47">
        <v>51</v>
      </c>
      <c r="G23" s="48">
        <v>-53</v>
      </c>
      <c r="H23" s="49">
        <f>IF(MAX(E23:G23)&lt;0,0,MAX(E23:G23))</f>
        <v>51</v>
      </c>
      <c r="I23" s="46">
        <v>55</v>
      </c>
      <c r="J23" s="47">
        <v>61</v>
      </c>
      <c r="K23" s="46">
        <v>65</v>
      </c>
      <c r="L23" s="49">
        <f>IF(MAX(I23:K23)&lt;0,0,MAX(I23:K23))</f>
        <v>65</v>
      </c>
      <c r="M23" s="51">
        <f>SUM(H23,L23)</f>
        <v>116</v>
      </c>
      <c r="N23" s="41">
        <f>IF(ISNUMBER(A23), (IF(153.655&lt; A23,M23, TRUNC(10^(0.783497476*((LOG((A23/153.655)/LOG(10))*(LOG((A23/153.655)/LOG(10)))))),4)*M23)), 0)</f>
        <v>141.14880000000002</v>
      </c>
      <c r="O23" s="65"/>
      <c r="P23" s="63">
        <v>3</v>
      </c>
    </row>
    <row r="24" spans="1:16" ht="12.75" customHeight="1" x14ac:dyDescent="0.2">
      <c r="A24" s="42"/>
      <c r="B24" s="43"/>
      <c r="C24" s="44"/>
      <c r="D24" s="45"/>
      <c r="E24" s="48"/>
      <c r="F24" s="50"/>
      <c r="G24" s="48"/>
      <c r="H24" s="49">
        <f>IF(MAX(E24:G24)&lt;0,0,MAX(E24:G24))</f>
        <v>0</v>
      </c>
      <c r="I24" s="48"/>
      <c r="J24" s="50"/>
      <c r="K24" s="48"/>
      <c r="L24" s="49">
        <f>IF(MAX(I24:K24)&lt;0,0,MAX(I24:K24))</f>
        <v>0</v>
      </c>
      <c r="M24" s="51">
        <f>SUM(H24,L24)</f>
        <v>0</v>
      </c>
      <c r="N24" s="41">
        <f>IF(ISNUMBER(A24), (IF(153.655&lt; A24,M24, TRUNC(10^(0.783497476*((LOG((A24/153.655)/LOG(10))*(LOG((A24/153.655)/LOG(10)))))),4)*M24)), 0)</f>
        <v>0</v>
      </c>
      <c r="O24" s="65"/>
    </row>
    <row r="25" spans="1:16" ht="12.75" customHeight="1" x14ac:dyDescent="0.2">
      <c r="A25" s="53"/>
      <c r="B25" s="54" t="s">
        <v>35</v>
      </c>
      <c r="C25" s="55"/>
      <c r="D25" s="56"/>
      <c r="E25" s="57"/>
      <c r="F25" s="58"/>
      <c r="G25" s="57"/>
      <c r="H25" s="59"/>
      <c r="I25" s="57"/>
      <c r="J25" s="58"/>
      <c r="K25" s="57"/>
      <c r="L25" s="59"/>
      <c r="M25" s="60"/>
      <c r="N25" s="61">
        <f>SUM(N21:N24)-MIN(N21:N24)</f>
        <v>432.61670000000004</v>
      </c>
      <c r="O25" s="62">
        <v>8</v>
      </c>
      <c r="P25" s="63" t="s">
        <v>24</v>
      </c>
    </row>
    <row r="26" spans="1:16" x14ac:dyDescent="0.2">
      <c r="A26" s="32">
        <v>61.3</v>
      </c>
      <c r="B26" s="33" t="s">
        <v>38</v>
      </c>
      <c r="C26" s="34">
        <v>1994</v>
      </c>
      <c r="D26" s="35" t="s">
        <v>39</v>
      </c>
      <c r="E26" s="38">
        <v>45</v>
      </c>
      <c r="F26" s="37">
        <v>50</v>
      </c>
      <c r="G26" s="36">
        <v>-52</v>
      </c>
      <c r="H26" s="39">
        <f>IF(MAX(E26:G26)&lt;0,0,MAX(E26:G26))</f>
        <v>50</v>
      </c>
      <c r="I26" s="38">
        <v>65</v>
      </c>
      <c r="J26" s="37">
        <v>68</v>
      </c>
      <c r="K26" s="36">
        <v>-70</v>
      </c>
      <c r="L26" s="39">
        <f>IF(MAX(I26:K26)&lt;0,0,MAX(I26:K26))</f>
        <v>68</v>
      </c>
      <c r="M26" s="40">
        <f>SUM(H26,L26)</f>
        <v>118</v>
      </c>
      <c r="N26" s="41">
        <f>IF(ISNUMBER(A26), (IF(153.655&lt; A26,M26, TRUNC(10^(0.783497476*((LOG((A26/153.655)/LOG(10))*(LOG((A26/153.655)/LOG(10)))))),4)*M26)), 0)</f>
        <v>157.2704</v>
      </c>
      <c r="O26" s="67"/>
      <c r="P26">
        <v>1</v>
      </c>
    </row>
    <row r="27" spans="1:16" x14ac:dyDescent="0.2">
      <c r="A27" s="42">
        <v>71.3</v>
      </c>
      <c r="B27" s="43" t="s">
        <v>40</v>
      </c>
      <c r="C27" s="44">
        <v>2001</v>
      </c>
      <c r="D27" s="45" t="s">
        <v>39</v>
      </c>
      <c r="E27" s="48">
        <v>-50</v>
      </c>
      <c r="F27" s="47">
        <v>50</v>
      </c>
      <c r="G27" s="46">
        <v>54</v>
      </c>
      <c r="H27" s="49">
        <f>IF(MAX(E27:G27)&lt;0,0,MAX(E27:G27))</f>
        <v>54</v>
      </c>
      <c r="I27" s="46">
        <v>68</v>
      </c>
      <c r="J27" s="47">
        <v>71</v>
      </c>
      <c r="K27" s="46">
        <v>75</v>
      </c>
      <c r="L27" s="49">
        <f>IF(MAX(I27:K27)&lt;0,0,MAX(I27:K27))</f>
        <v>75</v>
      </c>
      <c r="M27" s="51">
        <f>SUM(H27,L27)</f>
        <v>129</v>
      </c>
      <c r="N27" s="41">
        <f>IF(ISNUMBER(A27), (IF(153.655&lt; A27,M27, TRUNC(10^(0.783497476*((LOG((A27/153.655)/LOG(10))*(LOG((A27/153.655)/LOG(10)))))),4)*M27)), 0)</f>
        <v>157.65090000000001</v>
      </c>
      <c r="O27" s="67"/>
      <c r="P27">
        <v>2</v>
      </c>
    </row>
    <row r="28" spans="1:16" x14ac:dyDescent="0.2">
      <c r="A28" s="42">
        <v>70.7</v>
      </c>
      <c r="B28" s="43" t="s">
        <v>41</v>
      </c>
      <c r="C28" s="44">
        <v>1995</v>
      </c>
      <c r="D28" s="45" t="s">
        <v>39</v>
      </c>
      <c r="E28" s="48">
        <v>-58</v>
      </c>
      <c r="F28" s="47">
        <v>60</v>
      </c>
      <c r="G28" s="48">
        <v>-65</v>
      </c>
      <c r="H28" s="49">
        <f>IF(MAX(E28:G28)&lt;0,0,MAX(E28:G28))</f>
        <v>60</v>
      </c>
      <c r="I28" s="46">
        <v>68</v>
      </c>
      <c r="J28" s="47">
        <v>73</v>
      </c>
      <c r="K28" s="46">
        <v>78</v>
      </c>
      <c r="L28" s="49">
        <f>IF(MAX(I28:K28)&lt;0,0,MAX(I28:K28))</f>
        <v>78</v>
      </c>
      <c r="M28" s="51">
        <f>SUM(H28,L28)</f>
        <v>138</v>
      </c>
      <c r="N28" s="41">
        <f>IF(ISNUMBER(A28), (IF(153.655&lt; A28,M28, TRUNC(10^(0.783497476*((LOG((A28/153.655)/LOG(10))*(LOG((A28/153.655)/LOG(10)))))),4)*M28)), 0)</f>
        <v>169.39500000000001</v>
      </c>
      <c r="O28" s="67"/>
      <c r="P28">
        <v>2</v>
      </c>
    </row>
    <row r="29" spans="1:16" x14ac:dyDescent="0.2">
      <c r="A29" s="42">
        <v>82.2</v>
      </c>
      <c r="B29" s="43" t="s">
        <v>42</v>
      </c>
      <c r="C29" s="44">
        <v>1993</v>
      </c>
      <c r="D29" s="45" t="s">
        <v>39</v>
      </c>
      <c r="E29" s="48">
        <v>-52</v>
      </c>
      <c r="F29" s="47">
        <v>54</v>
      </c>
      <c r="G29" s="48">
        <v>-60</v>
      </c>
      <c r="H29" s="49">
        <f>IF(MAX(E29:G29)&lt;0,0,MAX(E29:G29))</f>
        <v>54</v>
      </c>
      <c r="I29" s="46">
        <v>60</v>
      </c>
      <c r="J29" s="50">
        <v>-65</v>
      </c>
      <c r="K29" s="48">
        <v>-65</v>
      </c>
      <c r="L29" s="49">
        <f>IF(MAX(I29:K29)&lt;0,0,MAX(I29:K29))</f>
        <v>60</v>
      </c>
      <c r="M29" s="51">
        <f>SUM(H29,L29)</f>
        <v>114</v>
      </c>
      <c r="N29" s="41">
        <f>IF(ISNUMBER(A29), (IF(153.655&lt; A29,M29, TRUNC(10^(0.783497476*((LOG((A29/153.655)/LOG(10))*(LOG((A29/153.655)/LOG(10)))))),4)*M29)), 0)</f>
        <v>130.2336</v>
      </c>
      <c r="O29" s="67"/>
      <c r="P29" s="52">
        <v>3</v>
      </c>
    </row>
    <row r="30" spans="1:16" x14ac:dyDescent="0.2">
      <c r="A30" s="53"/>
      <c r="B30" s="54" t="s">
        <v>39</v>
      </c>
      <c r="C30" s="55"/>
      <c r="D30" s="56"/>
      <c r="E30" s="57"/>
      <c r="F30" s="58"/>
      <c r="G30" s="57"/>
      <c r="H30" s="59"/>
      <c r="I30" s="57"/>
      <c r="J30" s="58"/>
      <c r="K30" s="57"/>
      <c r="L30" s="59"/>
      <c r="M30" s="60"/>
      <c r="N30" s="61">
        <f>SUM(N26:N29)-MIN(N26:N29)</f>
        <v>484.31629999999996</v>
      </c>
      <c r="O30" s="62">
        <v>5</v>
      </c>
      <c r="P30" s="63" t="s">
        <v>24</v>
      </c>
    </row>
    <row r="31" spans="1:16" x14ac:dyDescent="0.2">
      <c r="A31" s="32">
        <v>61.9</v>
      </c>
      <c r="B31" s="33" t="s">
        <v>43</v>
      </c>
      <c r="C31" s="34">
        <v>2006</v>
      </c>
      <c r="D31" s="35" t="s">
        <v>44</v>
      </c>
      <c r="E31" s="38">
        <v>52</v>
      </c>
      <c r="F31" s="37">
        <v>55</v>
      </c>
      <c r="G31" s="38">
        <v>58</v>
      </c>
      <c r="H31" s="39">
        <f>IF(MAX(E31:G31)&lt;0,0,MAX(E31:G31))</f>
        <v>58</v>
      </c>
      <c r="I31" s="38">
        <v>62</v>
      </c>
      <c r="J31" s="37">
        <v>66</v>
      </c>
      <c r="K31" s="38">
        <v>70</v>
      </c>
      <c r="L31" s="39">
        <f>IF(MAX(I31:K31)&lt;0,0,MAX(I31:K31))</f>
        <v>70</v>
      </c>
      <c r="M31" s="40">
        <f>SUM(H31,L31)</f>
        <v>128</v>
      </c>
      <c r="N31" s="41">
        <f>IF(ISNUMBER(A31), (IF(153.655&lt; A31,M31, TRUNC(10^(0.783497476*((LOG((A31/153.655)/LOG(10))*(LOG((A31/153.655)/LOG(10)))))),4)*M31)), 0)</f>
        <v>169.5744</v>
      </c>
      <c r="O31" s="67"/>
      <c r="P31">
        <v>1</v>
      </c>
    </row>
    <row r="32" spans="1:16" x14ac:dyDescent="0.2">
      <c r="A32" s="42">
        <v>59</v>
      </c>
      <c r="B32" s="43" t="s">
        <v>45</v>
      </c>
      <c r="C32" s="44">
        <v>2004</v>
      </c>
      <c r="D32" s="45" t="s">
        <v>44</v>
      </c>
      <c r="E32" s="48">
        <v>-70</v>
      </c>
      <c r="F32" s="47">
        <v>70</v>
      </c>
      <c r="G32" s="46">
        <v>75</v>
      </c>
      <c r="H32" s="49">
        <f>IF(MAX(E32:G32)&lt;0,0,MAX(E32:G32))</f>
        <v>75</v>
      </c>
      <c r="I32" s="48">
        <v>87</v>
      </c>
      <c r="J32" s="50">
        <v>-91</v>
      </c>
      <c r="K32" s="46">
        <v>91</v>
      </c>
      <c r="L32" s="49">
        <f>IF(MAX(I32:K32)&lt;0,0,MAX(I32:K32))</f>
        <v>91</v>
      </c>
      <c r="M32" s="51">
        <f>SUM(H32,L32)</f>
        <v>166</v>
      </c>
      <c r="N32" s="41">
        <f>IF(ISNUMBER(A32), (IF(153.655&lt; A32,M32, TRUNC(10^(0.783497476*((LOG((A32/153.655)/LOG(10))*(LOG((A32/153.655)/LOG(10)))))),4)*M32)), 0)</f>
        <v>226.72279999999998</v>
      </c>
      <c r="O32" s="67"/>
      <c r="P32">
        <v>2</v>
      </c>
    </row>
    <row r="33" spans="1:20" x14ac:dyDescent="0.2">
      <c r="A33" s="42">
        <v>54.2</v>
      </c>
      <c r="B33" s="43" t="s">
        <v>46</v>
      </c>
      <c r="C33" s="44">
        <v>1999</v>
      </c>
      <c r="D33" s="45" t="s">
        <v>44</v>
      </c>
      <c r="E33" s="46">
        <v>60</v>
      </c>
      <c r="F33" s="47">
        <v>63</v>
      </c>
      <c r="G33" s="46">
        <v>66</v>
      </c>
      <c r="H33" s="49">
        <f>IF(MAX(E33:G33)&lt;0,0,MAX(E33:G33))</f>
        <v>66</v>
      </c>
      <c r="I33" s="46">
        <v>70</v>
      </c>
      <c r="J33" s="50">
        <v>-73</v>
      </c>
      <c r="K33" s="48">
        <v>-73</v>
      </c>
      <c r="L33" s="49">
        <f>IF(MAX(I33:K33)&lt;0,0,MAX(I33:K33))</f>
        <v>70</v>
      </c>
      <c r="M33" s="51">
        <f>SUM(H33,L33)</f>
        <v>136</v>
      </c>
      <c r="N33" s="41">
        <f>IF(ISNUMBER(A33), (IF(153.655&lt; A33,M33, TRUNC(10^(0.783497476*((LOG((A33/153.655)/LOG(10))*(LOG((A33/153.655)/LOG(10)))))),4)*M33)), 0)</f>
        <v>196.7784</v>
      </c>
      <c r="O33" s="67"/>
      <c r="P33" s="63">
        <v>3</v>
      </c>
    </row>
    <row r="34" spans="1:20" x14ac:dyDescent="0.2">
      <c r="A34" s="42">
        <v>58.2</v>
      </c>
      <c r="B34" s="43" t="s">
        <v>47</v>
      </c>
      <c r="C34" s="44">
        <v>2006</v>
      </c>
      <c r="D34" s="45" t="s">
        <v>44</v>
      </c>
      <c r="E34" s="46">
        <v>47</v>
      </c>
      <c r="F34" s="50">
        <v>-50</v>
      </c>
      <c r="G34" s="48">
        <v>-50</v>
      </c>
      <c r="H34" s="49">
        <f>IF(MAX(E34:G34)&lt;0,0,MAX(E34:G34))</f>
        <v>47</v>
      </c>
      <c r="I34" s="46">
        <v>57</v>
      </c>
      <c r="J34" s="47">
        <v>60</v>
      </c>
      <c r="K34" s="46">
        <v>63</v>
      </c>
      <c r="L34" s="49">
        <f>IF(MAX(I34:K34)&lt;0,0,MAX(I34:K34))</f>
        <v>63</v>
      </c>
      <c r="M34" s="51">
        <f>SUM(H34,L34)</f>
        <v>110</v>
      </c>
      <c r="N34" s="41">
        <f>IF(ISNUMBER(A34), (IF(153.655&lt; A34,M34, TRUNC(10^(0.783497476*((LOG((A34/153.655)/LOG(10))*(LOG((A34/153.655)/LOG(10)))))),4)*M34)), 0)</f>
        <v>151.57999999999998</v>
      </c>
      <c r="O34" s="67"/>
      <c r="P34" s="63">
        <v>3</v>
      </c>
    </row>
    <row r="35" spans="1:20" x14ac:dyDescent="0.2">
      <c r="A35" s="68"/>
      <c r="B35" s="69" t="s">
        <v>44</v>
      </c>
      <c r="C35" s="70"/>
      <c r="D35" s="71"/>
      <c r="E35" s="72"/>
      <c r="F35" s="73"/>
      <c r="G35" s="72"/>
      <c r="H35" s="74"/>
      <c r="I35" s="72"/>
      <c r="J35" s="73"/>
      <c r="K35" s="72"/>
      <c r="L35" s="59"/>
      <c r="M35" s="75"/>
      <c r="N35" s="76">
        <f>SUM(N31:N34)-MIN(N31:N34)</f>
        <v>593.07560000000012</v>
      </c>
      <c r="O35" s="62">
        <v>1</v>
      </c>
      <c r="P35" s="63" t="s">
        <v>24</v>
      </c>
    </row>
    <row r="36" spans="1:20" s="83" customFormat="1" x14ac:dyDescent="0.2">
      <c r="A36" s="77">
        <v>70</v>
      </c>
      <c r="B36" s="78" t="s">
        <v>48</v>
      </c>
      <c r="C36" s="79">
        <v>1991</v>
      </c>
      <c r="D36" s="35" t="s">
        <v>49</v>
      </c>
      <c r="E36" s="38">
        <v>50</v>
      </c>
      <c r="F36" s="37">
        <v>53</v>
      </c>
      <c r="G36" s="38">
        <v>55</v>
      </c>
      <c r="H36" s="80">
        <f>IF(MAX(E36:G36)&lt;0,0,MAX(E36:G36))</f>
        <v>55</v>
      </c>
      <c r="I36" s="38">
        <v>65</v>
      </c>
      <c r="J36" s="37">
        <v>68</v>
      </c>
      <c r="K36" s="81">
        <v>-70</v>
      </c>
      <c r="L36" s="80">
        <f>IF(MAX(I36:K36)&lt;0,0,MAX(I36:K36))</f>
        <v>68</v>
      </c>
      <c r="M36" s="40">
        <f>SUM(H36,L36)</f>
        <v>123</v>
      </c>
      <c r="N36" s="82">
        <f>IF(ISNUMBER(A36), (IF(153.655&lt; A36,M36, TRUNC(10^(0.783497476*((LOG((A36/153.655)/LOG(10))*(LOG((A36/153.655)/LOG(10)))))),4)*M36)), 0)</f>
        <v>151.78200000000001</v>
      </c>
      <c r="O36" s="67"/>
      <c r="P36">
        <v>1</v>
      </c>
      <c r="Q36"/>
      <c r="R36"/>
      <c r="S36"/>
      <c r="T36"/>
    </row>
    <row r="37" spans="1:20" s="83" customFormat="1" x14ac:dyDescent="0.2">
      <c r="A37" s="77">
        <v>73.2</v>
      </c>
      <c r="B37" s="78" t="s">
        <v>50</v>
      </c>
      <c r="C37" s="79">
        <v>1991</v>
      </c>
      <c r="D37" s="35" t="s">
        <v>49</v>
      </c>
      <c r="E37" s="38">
        <v>60</v>
      </c>
      <c r="F37" s="84">
        <v>-63</v>
      </c>
      <c r="G37" s="38">
        <v>64</v>
      </c>
      <c r="H37" s="80">
        <f>IF(MAX(E37:G37)&lt;0,0,MAX(E37:G37))</f>
        <v>64</v>
      </c>
      <c r="I37" s="38">
        <v>72</v>
      </c>
      <c r="J37" s="37">
        <v>75</v>
      </c>
      <c r="K37" s="38">
        <v>77</v>
      </c>
      <c r="L37" s="80">
        <f>IF(MAX(I37:K37)&lt;0,0,MAX(I37:K37))</f>
        <v>77</v>
      </c>
      <c r="M37" s="40">
        <f>SUM(H37,L37)</f>
        <v>141</v>
      </c>
      <c r="N37" s="82">
        <f>IF(ISNUMBER(A37), (IF(153.655&lt; A37,M37, TRUNC(10^(0.783497476*((LOG((A37/153.655)/LOG(10))*(LOG((A37/153.655)/LOG(10)))))),4)*M37)), 0)</f>
        <v>170.00370000000001</v>
      </c>
      <c r="O37" s="67"/>
      <c r="P37">
        <v>1</v>
      </c>
      <c r="Q37"/>
      <c r="R37"/>
      <c r="S37"/>
      <c r="T37"/>
    </row>
    <row r="38" spans="1:20" s="83" customFormat="1" x14ac:dyDescent="0.2">
      <c r="A38" s="85">
        <v>74</v>
      </c>
      <c r="B38" s="86" t="s">
        <v>51</v>
      </c>
      <c r="C38" s="87">
        <v>2002</v>
      </c>
      <c r="D38" s="88" t="s">
        <v>49</v>
      </c>
      <c r="E38" s="89">
        <v>-50</v>
      </c>
      <c r="F38" s="90">
        <v>-50</v>
      </c>
      <c r="G38" s="91">
        <v>50</v>
      </c>
      <c r="H38" s="92">
        <f>IF(MAX(E38:G38)&lt;0,0,MAX(E38:G38))</f>
        <v>50</v>
      </c>
      <c r="I38" s="91">
        <v>63</v>
      </c>
      <c r="J38" s="93">
        <v>66</v>
      </c>
      <c r="K38" s="89">
        <v>-69</v>
      </c>
      <c r="L38" s="94">
        <f>IF(MAX(I38:K38)&lt;0,0,MAX(I38:K38))</f>
        <v>66</v>
      </c>
      <c r="M38" s="95">
        <f>SUM(H38,L38)</f>
        <v>116</v>
      </c>
      <c r="N38" s="82">
        <f>IF(ISNUMBER(A38), (IF(153.655&lt; A38,M38, TRUNC(10^(0.783497476*((LOG((A38/153.655)/LOG(10))*(LOG((A38/153.655)/LOG(10)))))),4)*M38)), 0)</f>
        <v>139.09560000000002</v>
      </c>
      <c r="O38" s="67"/>
      <c r="P38">
        <v>2</v>
      </c>
      <c r="Q38"/>
      <c r="R38"/>
      <c r="S38"/>
      <c r="T38"/>
    </row>
    <row r="39" spans="1:20" x14ac:dyDescent="0.2">
      <c r="A39" s="85">
        <v>66</v>
      </c>
      <c r="B39" s="86" t="s">
        <v>52</v>
      </c>
      <c r="C39" s="87">
        <v>2003</v>
      </c>
      <c r="D39" s="88" t="s">
        <v>49</v>
      </c>
      <c r="E39" s="91">
        <v>33</v>
      </c>
      <c r="F39" s="93">
        <v>35</v>
      </c>
      <c r="G39" s="96">
        <v>-37</v>
      </c>
      <c r="H39" s="92">
        <f>IF(MAX(E39:G39)&lt;0,0,MAX(E39:G39))</f>
        <v>35</v>
      </c>
      <c r="I39" s="91">
        <v>40</v>
      </c>
      <c r="J39" s="93">
        <v>45</v>
      </c>
      <c r="K39" s="91">
        <v>48</v>
      </c>
      <c r="L39" s="94">
        <f>IF(MAX(I39:K39)&lt;0,0,MAX(I39:K39))</f>
        <v>48</v>
      </c>
      <c r="M39" s="95">
        <f>SUM(H39,L39)</f>
        <v>83</v>
      </c>
      <c r="N39" s="82">
        <f>IF(ISNUMBER(A39), (IF(153.655&lt; A39,M39, TRUNC(10^(0.783497476*((LOG((A39/153.655)/LOG(10))*(LOG((A39/153.655)/LOG(10)))))),4)*M39)), 0)</f>
        <v>105.82499999999999</v>
      </c>
      <c r="O39" s="67"/>
      <c r="P39" s="63">
        <v>3</v>
      </c>
    </row>
    <row r="40" spans="1:20" x14ac:dyDescent="0.2">
      <c r="A40" s="97"/>
      <c r="B40" s="98" t="s">
        <v>49</v>
      </c>
      <c r="C40" s="99"/>
      <c r="D40" s="100"/>
      <c r="E40" s="101"/>
      <c r="F40" s="102"/>
      <c r="G40" s="101"/>
      <c r="H40" s="103"/>
      <c r="I40" s="101"/>
      <c r="J40" s="104"/>
      <c r="K40" s="105"/>
      <c r="L40" s="106"/>
      <c r="M40" s="107"/>
      <c r="N40" s="76">
        <f>SUM(N36:N39)-MIN(N36:N39)</f>
        <v>460.88130000000007</v>
      </c>
      <c r="O40" s="62">
        <v>7</v>
      </c>
      <c r="P40" s="63" t="s">
        <v>24</v>
      </c>
    </row>
    <row r="41" spans="1:20" x14ac:dyDescent="0.2">
      <c r="A41" s="85">
        <v>72.400000000000006</v>
      </c>
      <c r="B41" s="108" t="s">
        <v>53</v>
      </c>
      <c r="C41" s="87">
        <v>2001</v>
      </c>
      <c r="D41" s="88" t="s">
        <v>54</v>
      </c>
      <c r="E41" s="91">
        <v>41</v>
      </c>
      <c r="F41" s="93">
        <v>44</v>
      </c>
      <c r="G41" s="91">
        <v>47</v>
      </c>
      <c r="H41" s="92">
        <f>IF(MAX(E41:G41)&lt;0,0,MAX(E41:G41))</f>
        <v>47</v>
      </c>
      <c r="I41" s="109">
        <v>52</v>
      </c>
      <c r="J41" s="110">
        <v>55</v>
      </c>
      <c r="K41" s="111">
        <v>-57</v>
      </c>
      <c r="L41" s="94">
        <f>IF(MAX(I41:K41)&lt;0,0,MAX(I41:K41))</f>
        <v>55</v>
      </c>
      <c r="M41" s="95">
        <f>SUM(H41,L41)</f>
        <v>102</v>
      </c>
      <c r="N41" s="82">
        <f>IF(ISNUMBER(A41), (IF(153.655&lt; A41,M41, TRUNC(10^(0.783497476*((LOG((A41/153.655)/LOG(10))*(LOG((A41/153.655)/LOG(10)))))),4)*M41)), 0)</f>
        <v>123.66479999999999</v>
      </c>
      <c r="O41" s="67"/>
      <c r="P41">
        <v>2</v>
      </c>
    </row>
    <row r="42" spans="1:20" x14ac:dyDescent="0.2">
      <c r="A42" s="112">
        <v>76.400000000000006</v>
      </c>
      <c r="B42" s="113" t="s">
        <v>55</v>
      </c>
      <c r="C42" s="114">
        <v>1999</v>
      </c>
      <c r="D42" s="115" t="s">
        <v>54</v>
      </c>
      <c r="E42" s="116">
        <v>62</v>
      </c>
      <c r="F42" s="93">
        <v>65</v>
      </c>
      <c r="G42" s="117">
        <v>-68</v>
      </c>
      <c r="H42" s="92">
        <f>IF(MAX(E42:G42)&lt;0,0,MAX(E42:G42))</f>
        <v>65</v>
      </c>
      <c r="I42" s="118">
        <v>78</v>
      </c>
      <c r="J42" s="89">
        <v>-85</v>
      </c>
      <c r="K42" s="119">
        <v>85</v>
      </c>
      <c r="L42" s="94">
        <f>IF(MAX(I42:K42)&lt;0,0,MAX(I42:K42))</f>
        <v>85</v>
      </c>
      <c r="M42" s="95">
        <f>SUM(H42,L42)</f>
        <v>150</v>
      </c>
      <c r="N42" s="82">
        <f>IF(ISNUMBER(A42), (IF(153.655&lt; A42,M42, TRUNC(10^(0.783497476*((LOG((A42/153.655)/LOG(10))*(LOG((A42/153.655)/LOG(10)))))),4)*M42)), 0)</f>
        <v>177.10500000000002</v>
      </c>
      <c r="O42" s="67"/>
      <c r="P42" s="63">
        <v>3</v>
      </c>
    </row>
    <row r="43" spans="1:20" x14ac:dyDescent="0.2">
      <c r="A43" s="112">
        <v>58.7</v>
      </c>
      <c r="B43" s="113" t="s">
        <v>56</v>
      </c>
      <c r="C43" s="114">
        <v>1992</v>
      </c>
      <c r="D43" s="115" t="s">
        <v>54</v>
      </c>
      <c r="E43" s="116">
        <v>47</v>
      </c>
      <c r="F43" s="120">
        <v>50</v>
      </c>
      <c r="G43" s="91">
        <v>53</v>
      </c>
      <c r="H43" s="92">
        <f>IF(MAX(E43:G43)&lt;0,0,MAX(E43:G43))</f>
        <v>53</v>
      </c>
      <c r="I43" s="118">
        <v>58</v>
      </c>
      <c r="J43" s="116">
        <v>61</v>
      </c>
      <c r="K43" s="121">
        <v>64</v>
      </c>
      <c r="L43" s="94">
        <f>IF(MAX(I43:K43)&lt;0,0,MAX(I43:K43))</f>
        <v>64</v>
      </c>
      <c r="M43" s="95">
        <f>SUM(H43,L43)</f>
        <v>117</v>
      </c>
      <c r="N43" s="82">
        <f>IF(ISNUMBER(A43), (IF(153.655&lt; A43,M43, TRUNC(10^(0.783497476*((LOG((A43/153.655)/LOG(10))*(LOG((A43/153.655)/LOG(10)))))),4)*M43)), 0)</f>
        <v>160.32510000000002</v>
      </c>
      <c r="O43" s="67"/>
      <c r="P43" s="63">
        <v>3</v>
      </c>
    </row>
    <row r="44" spans="1:20" x14ac:dyDescent="0.2">
      <c r="A44" s="122"/>
      <c r="B44" s="113"/>
      <c r="C44" s="114"/>
      <c r="D44" s="115"/>
      <c r="E44" s="123"/>
      <c r="F44" s="124"/>
      <c r="G44" s="125"/>
      <c r="H44" s="92">
        <f>IF(MAX(E44:G44)&lt;0,0,MAX(E44:G44))</f>
        <v>0</v>
      </c>
      <c r="I44" s="126"/>
      <c r="J44" s="123"/>
      <c r="K44" s="127"/>
      <c r="L44" s="94">
        <f>IF(MAX(I44:K44)&lt;0,0,MAX(I44:K44))</f>
        <v>0</v>
      </c>
      <c r="M44" s="95">
        <f>SUM(H44,L44)</f>
        <v>0</v>
      </c>
      <c r="N44" s="82">
        <f>IF(ISNUMBER(A44), (IF(153.655&lt; A44,M44, TRUNC(10^(0.783497476*((LOG((A44/153.655)/LOG(10))*(LOG((A44/153.655)/LOG(10)))))),4)*M44)), 0)</f>
        <v>0</v>
      </c>
      <c r="O44" s="67"/>
    </row>
    <row r="45" spans="1:20" x14ac:dyDescent="0.2">
      <c r="A45" s="128"/>
      <c r="B45" s="129" t="s">
        <v>54</v>
      </c>
      <c r="C45" s="128"/>
      <c r="D45" s="130"/>
      <c r="E45" s="128"/>
      <c r="F45" s="130"/>
      <c r="G45" s="128"/>
      <c r="H45" s="130"/>
      <c r="I45" s="131"/>
      <c r="J45" s="128"/>
      <c r="K45" s="132"/>
      <c r="L45" s="128"/>
      <c r="M45" s="128"/>
      <c r="N45" s="133">
        <f>SUM(N41:N44)-MIN(N41:N44)</f>
        <v>461.09490000000005</v>
      </c>
      <c r="O45" s="62">
        <v>6</v>
      </c>
      <c r="P45" s="63" t="s">
        <v>24</v>
      </c>
    </row>
    <row r="46" spans="1:20" x14ac:dyDescent="0.2">
      <c r="A46" s="134"/>
      <c r="B46" s="135"/>
      <c r="C46" s="134"/>
      <c r="D46" s="136"/>
      <c r="E46" s="134"/>
      <c r="F46" s="136"/>
      <c r="G46" s="134"/>
      <c r="H46" s="136"/>
      <c r="I46" s="137"/>
      <c r="J46" s="134"/>
      <c r="K46" s="138"/>
      <c r="L46" s="134"/>
      <c r="M46" s="134"/>
      <c r="N46" s="139"/>
      <c r="O46" s="140"/>
      <c r="P46" s="63"/>
    </row>
    <row r="47" spans="1:20" x14ac:dyDescent="0.2">
      <c r="A47" s="141"/>
      <c r="B47" s="142"/>
      <c r="C47" s="141"/>
      <c r="D47" s="141"/>
      <c r="E47" s="141"/>
      <c r="F47" s="141"/>
      <c r="G47" s="141"/>
      <c r="H47" s="141"/>
      <c r="I47" s="143"/>
      <c r="J47" s="141"/>
      <c r="K47" s="141"/>
      <c r="L47" s="141"/>
      <c r="M47" s="141"/>
      <c r="N47" s="144"/>
      <c r="O47" s="140"/>
      <c r="P47" s="63"/>
    </row>
    <row r="48" spans="1:20" x14ac:dyDescent="0.2">
      <c r="A48" s="145" t="s">
        <v>57</v>
      </c>
      <c r="C48" s="146"/>
      <c r="E48" s="146"/>
      <c r="H48" s="94"/>
      <c r="I48" s="147"/>
      <c r="L48" s="94"/>
      <c r="M48" s="94"/>
      <c r="N48" s="148"/>
      <c r="O48"/>
      <c r="P48" s="63"/>
    </row>
    <row r="49" spans="1:16" x14ac:dyDescent="0.2">
      <c r="A49" s="42">
        <v>73</v>
      </c>
      <c r="B49" s="43" t="s">
        <v>58</v>
      </c>
      <c r="C49" s="44">
        <v>1990</v>
      </c>
      <c r="D49" s="45" t="s">
        <v>19</v>
      </c>
      <c r="E49" s="46">
        <v>53</v>
      </c>
      <c r="F49" s="47">
        <v>56</v>
      </c>
      <c r="G49" s="46">
        <v>59</v>
      </c>
      <c r="H49" s="49">
        <f>IF(MAX(E49:G49)&lt;0,0,MAX(E49:G49))</f>
        <v>59</v>
      </c>
      <c r="I49" s="46">
        <v>65</v>
      </c>
      <c r="J49" s="47">
        <v>68</v>
      </c>
      <c r="K49" s="46">
        <v>71</v>
      </c>
      <c r="L49" s="49">
        <f>IF(MAX(I49:K49)&lt;0,0,MAX(I49:K49))</f>
        <v>71</v>
      </c>
      <c r="M49" s="51">
        <f>SUM(H49,L49)</f>
        <v>130</v>
      </c>
      <c r="N49" s="41">
        <f>IF(ISNUMBER(A49), (IF(153.655&lt; A49,M49, TRUNC(10^(0.783497476*((LOG((A49/153.655)/LOG(10))*(LOG((A49/153.655)/LOG(10)))))),4)*M49)), 0)</f>
        <v>156.96200000000002</v>
      </c>
      <c r="O49"/>
      <c r="P49" s="63">
        <v>2</v>
      </c>
    </row>
    <row r="50" spans="1:16" x14ac:dyDescent="0.2">
      <c r="A50" s="149"/>
      <c r="C50" s="150"/>
      <c r="E50" s="146"/>
      <c r="H50" s="92"/>
      <c r="I50" s="147"/>
      <c r="L50" s="94"/>
      <c r="M50" s="92"/>
      <c r="N50" s="148"/>
      <c r="O50"/>
    </row>
    <row r="51" spans="1:16" x14ac:dyDescent="0.2">
      <c r="A51" s="5" t="s">
        <v>59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/>
    </row>
    <row r="52" spans="1:16" x14ac:dyDescent="0.2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/>
    </row>
    <row r="53" spans="1:16" x14ac:dyDescent="0.2">
      <c r="A53" s="3" t="s">
        <v>61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/>
    </row>
    <row r="54" spans="1:16" x14ac:dyDescent="0.2">
      <c r="O54"/>
    </row>
    <row r="55" spans="1:16" x14ac:dyDescent="0.2">
      <c r="A55" t="s">
        <v>62</v>
      </c>
      <c r="C55" s="2" t="s">
        <v>1</v>
      </c>
      <c r="D55" s="2"/>
      <c r="G55" s="151"/>
      <c r="H55" s="151"/>
      <c r="M55" s="7" t="s">
        <v>63</v>
      </c>
      <c r="N55" s="7"/>
      <c r="O55" s="7"/>
    </row>
    <row r="56" spans="1:16" x14ac:dyDescent="0.2">
      <c r="A56" t="s">
        <v>64</v>
      </c>
      <c r="C56" s="52"/>
      <c r="D56" s="52"/>
      <c r="F56" s="52"/>
      <c r="G56" s="2"/>
      <c r="H56" s="2"/>
      <c r="I56" s="152"/>
      <c r="M56" s="52" t="s">
        <v>65</v>
      </c>
      <c r="N56" s="52" t="s">
        <v>10</v>
      </c>
      <c r="O56" s="52" t="s">
        <v>16</v>
      </c>
    </row>
    <row r="57" spans="1:16" x14ac:dyDescent="0.2">
      <c r="A57" t="s">
        <v>66</v>
      </c>
      <c r="B57" t="s">
        <v>44</v>
      </c>
      <c r="G57" s="1"/>
      <c r="H57" s="1"/>
      <c r="I57" s="153"/>
      <c r="M57">
        <f t="shared" ref="M57:M64" si="0">C57+F57</f>
        <v>0</v>
      </c>
      <c r="N57" s="154">
        <f>N35</f>
        <v>593.07560000000012</v>
      </c>
      <c r="O57" s="155">
        <v>1</v>
      </c>
    </row>
    <row r="58" spans="1:16" x14ac:dyDescent="0.2">
      <c r="A58" t="s">
        <v>67</v>
      </c>
      <c r="B58" t="s">
        <v>23</v>
      </c>
      <c r="G58" s="1"/>
      <c r="H58" s="1"/>
      <c r="I58" s="153"/>
      <c r="M58">
        <f t="shared" si="0"/>
        <v>0</v>
      </c>
      <c r="N58" s="154">
        <f>N10</f>
        <v>551.375</v>
      </c>
      <c r="O58" s="155">
        <v>2</v>
      </c>
    </row>
    <row r="59" spans="1:16" x14ac:dyDescent="0.2">
      <c r="A59" t="s">
        <v>68</v>
      </c>
      <c r="B59" t="s">
        <v>31</v>
      </c>
      <c r="G59" s="1"/>
      <c r="H59" s="1"/>
      <c r="I59" s="153"/>
      <c r="M59">
        <f t="shared" si="0"/>
        <v>0</v>
      </c>
      <c r="N59" s="154">
        <f>N20</f>
        <v>530.86500000000001</v>
      </c>
      <c r="O59" s="155">
        <v>3</v>
      </c>
    </row>
    <row r="60" spans="1:16" x14ac:dyDescent="0.2">
      <c r="A60" t="s">
        <v>69</v>
      </c>
      <c r="B60" t="s">
        <v>26</v>
      </c>
      <c r="D60" s="154"/>
      <c r="G60" s="1"/>
      <c r="H60" s="1"/>
      <c r="I60" s="153"/>
      <c r="M60">
        <f t="shared" si="0"/>
        <v>0</v>
      </c>
      <c r="N60" s="154">
        <f>N15</f>
        <v>507.87180000000001</v>
      </c>
      <c r="O60" s="155">
        <v>4</v>
      </c>
    </row>
    <row r="61" spans="1:16" x14ac:dyDescent="0.2">
      <c r="A61" t="s">
        <v>70</v>
      </c>
      <c r="B61" t="s">
        <v>39</v>
      </c>
      <c r="G61" s="1"/>
      <c r="H61" s="1"/>
      <c r="I61" s="153"/>
      <c r="M61">
        <f t="shared" si="0"/>
        <v>0</v>
      </c>
      <c r="N61" s="154">
        <f>N30</f>
        <v>484.31629999999996</v>
      </c>
      <c r="O61" s="155">
        <v>5</v>
      </c>
    </row>
    <row r="62" spans="1:16" x14ac:dyDescent="0.2">
      <c r="A62" t="s">
        <v>71</v>
      </c>
      <c r="B62" t="s">
        <v>54</v>
      </c>
      <c r="G62" s="1"/>
      <c r="H62" s="1"/>
      <c r="I62" s="153"/>
      <c r="M62">
        <f t="shared" si="0"/>
        <v>0</v>
      </c>
      <c r="N62" s="154">
        <f>N45</f>
        <v>461.09490000000005</v>
      </c>
      <c r="O62" s="155">
        <v>6</v>
      </c>
    </row>
    <row r="63" spans="1:16" x14ac:dyDescent="0.2">
      <c r="A63" s="156">
        <v>7</v>
      </c>
      <c r="B63" t="s">
        <v>49</v>
      </c>
      <c r="G63" s="1"/>
      <c r="H63" s="1"/>
      <c r="I63" s="153"/>
      <c r="M63">
        <f t="shared" si="0"/>
        <v>0</v>
      </c>
      <c r="N63" s="154">
        <f>N40</f>
        <v>460.88130000000007</v>
      </c>
      <c r="O63" s="155">
        <v>7</v>
      </c>
    </row>
    <row r="64" spans="1:16" x14ac:dyDescent="0.2">
      <c r="A64" s="156">
        <v>8</v>
      </c>
      <c r="B64" t="s">
        <v>35</v>
      </c>
      <c r="G64" s="1"/>
      <c r="H64" s="1"/>
      <c r="I64" s="153"/>
      <c r="M64">
        <f t="shared" si="0"/>
        <v>0</v>
      </c>
      <c r="N64" s="154">
        <f>N25</f>
        <v>432.61670000000004</v>
      </c>
      <c r="O64" s="155">
        <v>8</v>
      </c>
    </row>
    <row r="66" spans="1:2" x14ac:dyDescent="0.2">
      <c r="A66" s="157" t="s">
        <v>72</v>
      </c>
      <c r="B66" s="157"/>
    </row>
    <row r="67" spans="1:2" x14ac:dyDescent="0.2">
      <c r="A67" s="157"/>
      <c r="B67" s="158" t="s">
        <v>18</v>
      </c>
    </row>
    <row r="68" spans="1:2" x14ac:dyDescent="0.2">
      <c r="A68" s="157"/>
      <c r="B68" s="159" t="s">
        <v>20</v>
      </c>
    </row>
    <row r="69" spans="1:2" x14ac:dyDescent="0.2">
      <c r="A69" s="157"/>
      <c r="B69" s="160" t="s">
        <v>22</v>
      </c>
    </row>
    <row r="70" spans="1:2" x14ac:dyDescent="0.2">
      <c r="A70" s="157"/>
      <c r="B70" s="160" t="s">
        <v>58</v>
      </c>
    </row>
  </sheetData>
  <autoFilter ref="A4:P45" xr:uid="{00000000-0009-0000-0000-000000000000}"/>
  <mergeCells count="20">
    <mergeCell ref="G61:H61"/>
    <mergeCell ref="G62:H62"/>
    <mergeCell ref="G63:H63"/>
    <mergeCell ref="G64:H64"/>
    <mergeCell ref="G56:H56"/>
    <mergeCell ref="G57:H57"/>
    <mergeCell ref="G58:H58"/>
    <mergeCell ref="G59:H59"/>
    <mergeCell ref="G60:H60"/>
    <mergeCell ref="A51:N51"/>
    <mergeCell ref="A52:N52"/>
    <mergeCell ref="A53:N53"/>
    <mergeCell ref="C55:D55"/>
    <mergeCell ref="M55:O55"/>
    <mergeCell ref="A1:N1"/>
    <mergeCell ref="A2:B2"/>
    <mergeCell ref="C2:K2"/>
    <mergeCell ref="L2:N2"/>
    <mergeCell ref="E4:H4"/>
    <mergeCell ref="I4:L4"/>
  </mergeCells>
  <conditionalFormatting sqref="G43">
    <cfRule type="cellIs" dxfId="0" priority="2" operator="lessThan">
      <formula>0</formula>
    </cfRule>
  </conditionalFormatting>
  <printOptions horizontalCentered="1"/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Ženy</vt:lpstr>
      <vt:lpstr>Ženy!_FiltrDatabaze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dc:description/>
  <cp:lastModifiedBy>karlvo</cp:lastModifiedBy>
  <cp:revision>215</cp:revision>
  <dcterms:created xsi:type="dcterms:W3CDTF">2018-10-16T15:29:13Z</dcterms:created>
  <dcterms:modified xsi:type="dcterms:W3CDTF">2021-06-06T15:12:44Z</dcterms:modified>
  <dc:language>cs-CZ</dc:language>
</cp:coreProperties>
</file>